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W:\Productinformatie\Bronch-Actief B\"/>
    </mc:Choice>
  </mc:AlternateContent>
  <xr:revisionPtr revIDLastSave="0" documentId="8_{79908968-8D79-4F34-A4C9-D03D52B6064B}" xr6:coauthVersionLast="47" xr6:coauthVersionMax="47" xr10:uidLastSave="{00000000-0000-0000-0000-000000000000}"/>
  <bookViews>
    <workbookView xWindow="-98" yWindow="-98" windowWidth="28996" windowHeight="15675" tabRatio="628" xr2:uid="{40652789-4642-4549-A7F9-D84CFC12518B}"/>
  </bookViews>
  <sheets>
    <sheet name="Calculatie dosering + ROI" sheetId="2" r:id="rId1"/>
    <sheet name="Evaluatie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2" l="1"/>
  <c r="C27" i="2" l="1"/>
  <c r="C28" i="2"/>
  <c r="D28" i="2" s="1"/>
  <c r="C29" i="2"/>
  <c r="D29" i="2" s="1"/>
  <c r="C30" i="2"/>
  <c r="D30" i="2" s="1"/>
  <c r="C32" i="2"/>
  <c r="D32" i="2" s="1"/>
  <c r="B6" i="3"/>
  <c r="B7" i="3"/>
  <c r="D27" i="2" l="1"/>
  <c r="D31" i="2" s="1"/>
  <c r="C19" i="2" s="1"/>
  <c r="C20" i="2" s="1"/>
  <c r="C22" i="2" s="1"/>
  <c r="C23" i="2" s="1"/>
  <c r="C24" i="2" s="1"/>
  <c r="C31" i="2"/>
  <c r="B10" i="3" l="1"/>
  <c r="B8" i="3" l="1"/>
  <c r="B9" i="3" s="1"/>
  <c r="B11" i="3" s="1"/>
</calcChain>
</file>

<file path=xl/sharedStrings.xml><?xml version="1.0" encoding="utf-8"?>
<sst xmlns="http://schemas.openxmlformats.org/spreadsheetml/2006/main" count="55" uniqueCount="54">
  <si>
    <t>Bronch Actief B 600 g. (BA) - invulformulier veehouder</t>
  </si>
  <si>
    <r>
      <t xml:space="preserve">* </t>
    </r>
    <r>
      <rPr>
        <b/>
        <i/>
        <sz val="20"/>
        <color theme="1"/>
        <rFont val="Calibri"/>
        <family val="2"/>
      </rPr>
      <t xml:space="preserve">Uitsluitend groene cellen invullen </t>
    </r>
  </si>
  <si>
    <t xml:space="preserve">Bedrijfsgegevens </t>
  </si>
  <si>
    <t xml:space="preserve">Reden van toepassen product / symptomen </t>
  </si>
  <si>
    <t>Naam</t>
  </si>
  <si>
    <t>Blauwtong (invloeden weestand)</t>
  </si>
  <si>
    <t>Complicaties (uiting in andere ziektes/tekorten)</t>
  </si>
  <si>
    <t xml:space="preserve">Tel. nr. mobiel </t>
  </si>
  <si>
    <t xml:space="preserve">Hittestress </t>
  </si>
  <si>
    <t xml:space="preserve">E- mail </t>
  </si>
  <si>
    <t>UBN nummer</t>
  </si>
  <si>
    <t>Productiedaling</t>
  </si>
  <si>
    <t xml:space="preserve">BTW nummer </t>
  </si>
  <si>
    <t>Ruwvoeropname</t>
  </si>
  <si>
    <t>Datum</t>
  </si>
  <si>
    <t>Uitval</t>
  </si>
  <si>
    <t>Ingevuld door</t>
  </si>
  <si>
    <t xml:space="preserve">Voermengwagen </t>
  </si>
  <si>
    <t>Opmerkingen</t>
  </si>
  <si>
    <t xml:space="preserve">Aantal dieren </t>
  </si>
  <si>
    <t>Hoeveel zakjes Bronch-Actief B heb ik nodig?</t>
  </si>
  <si>
    <t>Geopende zakjes goed afsluiten</t>
  </si>
  <si>
    <t xml:space="preserve">Kosten Bronch-Actief per dag </t>
  </si>
  <si>
    <t>Investering/dier/dag</t>
  </si>
  <si>
    <t>Gram</t>
  </si>
  <si>
    <t>Aantal zakjes</t>
  </si>
  <si>
    <t>Dag 1      (1/4 dosering)</t>
  </si>
  <si>
    <t>Dag 2      (1/2 dosering)</t>
  </si>
  <si>
    <t>Dag 3      (3/4 dosering)</t>
  </si>
  <si>
    <t>Dag 4      (volledige dosering)</t>
  </si>
  <si>
    <t>Totaal aantal zakjes gewenningsperiode</t>
  </si>
  <si>
    <t xml:space="preserve">EVALUATIE - Wat heeft Bronch-Actief B mij wérkelijk opgeleverd? </t>
  </si>
  <si>
    <r>
      <t xml:space="preserve">Gem. productie </t>
    </r>
    <r>
      <rPr>
        <b/>
        <sz val="16"/>
        <color theme="1"/>
        <rFont val="Calibri"/>
        <family val="2"/>
      </rPr>
      <t>mét Bronch-Actief B</t>
    </r>
    <r>
      <rPr>
        <sz val="16"/>
        <color theme="1"/>
        <rFont val="Calibri"/>
        <family val="2"/>
      </rPr>
      <t xml:space="preserve"> (L/koe/dag)</t>
    </r>
  </si>
  <si>
    <t>Gem. productie bij hittestress of andere koppelaandoening (L/koe/dag)</t>
  </si>
  <si>
    <t>Verschil in melkopbrengst in L/koe/dag</t>
  </si>
  <si>
    <r>
      <rPr>
        <b/>
        <sz val="16"/>
        <color theme="1"/>
        <rFont val="Calibri"/>
        <family val="2"/>
      </rPr>
      <t>Extra</t>
    </r>
    <r>
      <rPr>
        <sz val="16"/>
        <color theme="1"/>
        <rFont val="Calibri"/>
        <family val="2"/>
      </rPr>
      <t xml:space="preserve"> </t>
    </r>
    <r>
      <rPr>
        <b/>
        <sz val="16"/>
        <color theme="1"/>
        <rFont val="Calibri"/>
        <family val="2"/>
      </rPr>
      <t>melkopbrengst €</t>
    </r>
    <r>
      <rPr>
        <sz val="16"/>
        <color theme="1"/>
        <rFont val="Calibri"/>
        <family val="2"/>
      </rPr>
      <t xml:space="preserve"> per dag</t>
    </r>
  </si>
  <si>
    <r>
      <rPr>
        <sz val="16"/>
        <color theme="1"/>
        <rFont val="Calibri"/>
        <family val="2"/>
      </rPr>
      <t>Verschil melkopbrengst</t>
    </r>
    <r>
      <rPr>
        <b/>
        <sz val="16"/>
        <color theme="1"/>
        <rFont val="Calibri"/>
        <family val="2"/>
      </rPr>
      <t xml:space="preserve">  in € minus</t>
    </r>
    <r>
      <rPr>
        <sz val="16"/>
        <color theme="1"/>
        <rFont val="Calibri"/>
        <family val="2"/>
      </rPr>
      <t xml:space="preserve"> kosten Bronch-Actief B </t>
    </r>
    <r>
      <rPr>
        <b/>
        <sz val="16"/>
        <color theme="1"/>
        <rFont val="Calibri"/>
        <family val="2"/>
      </rPr>
      <t xml:space="preserve">per dag </t>
    </r>
  </si>
  <si>
    <r>
      <rPr>
        <sz val="16"/>
        <color theme="1"/>
        <rFont val="Calibri"/>
        <family val="2"/>
      </rPr>
      <t>Verschil melkopbrengst</t>
    </r>
    <r>
      <rPr>
        <b/>
        <sz val="16"/>
        <color theme="1"/>
        <rFont val="Calibri"/>
        <family val="2"/>
      </rPr>
      <t xml:space="preserve">  in € minus</t>
    </r>
    <r>
      <rPr>
        <sz val="16"/>
        <color theme="1"/>
        <rFont val="Calibri"/>
        <family val="2"/>
      </rPr>
      <t xml:space="preserve"> kosten Bronch-Actief B </t>
    </r>
    <r>
      <rPr>
        <b/>
        <sz val="16"/>
        <color theme="1"/>
        <rFont val="Calibri"/>
        <family val="2"/>
      </rPr>
      <t xml:space="preserve">gehele periode </t>
    </r>
  </si>
  <si>
    <t>Kosten Bronch-Actief gewenningsperiode (4 dagen)</t>
  </si>
  <si>
    <r>
      <rPr>
        <sz val="16"/>
        <color theme="1"/>
        <rFont val="Calibri"/>
        <family val="2"/>
      </rPr>
      <t>Verschil melkopbrengst</t>
    </r>
    <r>
      <rPr>
        <b/>
        <sz val="16"/>
        <color theme="1"/>
        <rFont val="Calibri"/>
        <family val="2"/>
      </rPr>
      <t xml:space="preserve"> over de gehele periode in € minus</t>
    </r>
    <r>
      <rPr>
        <sz val="16"/>
        <color theme="1"/>
        <rFont val="Calibri"/>
        <family val="2"/>
      </rPr>
      <t xml:space="preserve"> kosten Bronch-Actief B </t>
    </r>
  </si>
  <si>
    <t xml:space="preserve">Leverancier </t>
  </si>
  <si>
    <r>
      <rPr>
        <b/>
        <sz val="20"/>
        <color theme="1"/>
        <rFont val="Calibri"/>
        <family val="2"/>
      </rPr>
      <t>Totaal aantal omdozen</t>
    </r>
    <r>
      <rPr>
        <sz val="20"/>
        <color theme="1"/>
        <rFont val="Calibri"/>
        <family val="2"/>
      </rPr>
      <t xml:space="preserve"> 10x600 g.</t>
    </r>
  </si>
  <si>
    <t>Droge koeien</t>
  </si>
  <si>
    <t>Minder smakelijk ruwvoer</t>
  </si>
  <si>
    <t xml:space="preserve">1 zakje a 600 g. is voor  50 koeien </t>
  </si>
  <si>
    <t>1 zakje a 600 g.  is voor 200 geiten</t>
  </si>
  <si>
    <t>Adres, PC &amp; WP</t>
  </si>
  <si>
    <r>
      <rPr>
        <b/>
        <sz val="20"/>
        <color rgb="FF000000"/>
        <rFont val="Calibri"/>
        <family val="2"/>
      </rPr>
      <t xml:space="preserve">Aantal dagen toepassen                                          </t>
    </r>
    <r>
      <rPr>
        <sz val="20"/>
        <color rgb="FF000000"/>
        <rFont val="Calibri"/>
        <family val="2"/>
      </rPr>
      <t xml:space="preserve"> </t>
    </r>
    <r>
      <rPr>
        <i/>
        <sz val="20"/>
        <color rgb="FF000000"/>
        <rFont val="Calibri"/>
        <family val="2"/>
      </rPr>
      <t xml:space="preserve">exclusief de 4 gewenningsdagen </t>
    </r>
  </si>
  <si>
    <r>
      <rPr>
        <b/>
        <sz val="20"/>
        <color theme="1"/>
        <rFont val="Calibri"/>
        <family val="2"/>
      </rPr>
      <t>Dosering/dier/dag</t>
    </r>
    <r>
      <rPr>
        <sz val="20"/>
        <color theme="1"/>
        <rFont val="Calibri"/>
        <family val="2"/>
      </rPr>
      <t xml:space="preserve">                                                            </t>
    </r>
    <r>
      <rPr>
        <b/>
        <i/>
        <sz val="20"/>
        <color theme="1"/>
        <rFont val="Calibri"/>
        <family val="2"/>
      </rPr>
      <t>geit</t>
    </r>
    <r>
      <rPr>
        <i/>
        <sz val="20"/>
        <color theme="1"/>
        <rFont val="Calibri"/>
        <family val="2"/>
      </rPr>
      <t xml:space="preserve"> 3 gram / </t>
    </r>
    <r>
      <rPr>
        <b/>
        <i/>
        <sz val="20"/>
        <color theme="1"/>
        <rFont val="Calibri"/>
        <family val="2"/>
      </rPr>
      <t>koe</t>
    </r>
    <r>
      <rPr>
        <i/>
        <sz val="20"/>
        <color theme="1"/>
        <rFont val="Calibri"/>
        <family val="2"/>
      </rPr>
      <t xml:space="preserve"> 12 gram</t>
    </r>
  </si>
  <si>
    <r>
      <rPr>
        <b/>
        <sz val="20"/>
        <color theme="1"/>
        <rFont val="Calibri"/>
        <family val="2"/>
      </rPr>
      <t xml:space="preserve">Kosten/600 g. Bronch-Actief B </t>
    </r>
    <r>
      <rPr>
        <sz val="20"/>
        <color theme="1"/>
        <rFont val="Calibri"/>
        <family val="2"/>
      </rPr>
      <t>(10-pack)</t>
    </r>
  </si>
  <si>
    <r>
      <t xml:space="preserve">Totale investering Bronch-Actief B </t>
    </r>
    <r>
      <rPr>
        <sz val="20"/>
        <color theme="1"/>
        <rFont val="Calibri"/>
        <family val="2"/>
      </rPr>
      <t>(1 doos adv. verkoopprijs € 160,-)</t>
    </r>
  </si>
  <si>
    <r>
      <t xml:space="preserve">Hoe moet ik het toepassen? </t>
    </r>
    <r>
      <rPr>
        <sz val="24"/>
        <color theme="0"/>
        <rFont val="Calibri"/>
        <family val="2"/>
      </rPr>
      <t xml:space="preserve"> </t>
    </r>
    <r>
      <rPr>
        <b/>
        <sz val="24"/>
        <color theme="0"/>
        <rFont val="Calibri"/>
        <family val="2"/>
      </rPr>
      <t>Start minimaal 5 dagen vóór de warme dagen</t>
    </r>
  </si>
  <si>
    <t xml:space="preserve">Datum: </t>
  </si>
  <si>
    <r>
      <t xml:space="preserve">Dosering per dag </t>
    </r>
    <r>
      <rPr>
        <b/>
        <sz val="20"/>
        <color theme="1"/>
        <rFont val="Calibri"/>
        <family val="2"/>
      </rPr>
      <t xml:space="preserve">ná gewenningsperiode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</si>
</sst>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&quot;€&quot;\ * #,##0.00_ ;_ &quot;€&quot;\ * \-#,##0.00_ ;_ &quot;€&quot;\ * &quot;-&quot;??_ ;_ @_ "/>
    <numFmt numFmtId="164" formatCode="0.0"/>
    <numFmt numFmtId="165" formatCode="&quot;€&quot;\ #,##0.00"/>
    <numFmt numFmtId="166" formatCode="#,##0.00\ &quot;€&quot;"/>
  </numFmts>
  <fonts count="32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8"/>
      <color theme="0"/>
      <name val="Calibri"/>
      <family val="2"/>
    </font>
    <font>
      <sz val="14"/>
      <color theme="0"/>
      <name val="Calibri"/>
      <family val="2"/>
    </font>
    <font>
      <sz val="16"/>
      <color theme="1"/>
      <name val="Calibri"/>
      <family val="2"/>
    </font>
    <font>
      <b/>
      <sz val="16"/>
      <color theme="0"/>
      <name val="Calibri"/>
      <family val="2"/>
    </font>
    <font>
      <b/>
      <sz val="16"/>
      <color theme="1"/>
      <name val="Calibri"/>
      <family val="2"/>
    </font>
    <font>
      <b/>
      <sz val="16"/>
      <name val="Calibri"/>
      <family val="2"/>
    </font>
    <font>
      <sz val="8"/>
      <name val="Aptos Narrow"/>
      <family val="2"/>
      <scheme val="minor"/>
    </font>
    <font>
      <sz val="16"/>
      <name val="Calibri"/>
      <family val="2"/>
    </font>
    <font>
      <sz val="18"/>
      <color theme="1"/>
      <name val="Calibri"/>
      <family val="2"/>
    </font>
    <font>
      <b/>
      <sz val="20"/>
      <color theme="0"/>
      <name val="Calibri"/>
      <family val="2"/>
    </font>
    <font>
      <b/>
      <sz val="20"/>
      <color theme="1"/>
      <name val="Calibri"/>
      <family val="2"/>
    </font>
    <font>
      <sz val="20"/>
      <color theme="1"/>
      <name val="Calibri"/>
      <family val="2"/>
    </font>
    <font>
      <sz val="20"/>
      <color rgb="FF000000"/>
      <name val="Calibri"/>
      <family val="2"/>
    </font>
    <font>
      <b/>
      <sz val="20"/>
      <color rgb="FF000000"/>
      <name val="Calibri"/>
      <family val="2"/>
    </font>
    <font>
      <i/>
      <sz val="20"/>
      <color rgb="FF000000"/>
      <name val="Calibri"/>
      <family val="2"/>
    </font>
    <font>
      <b/>
      <i/>
      <sz val="20"/>
      <color theme="1"/>
      <name val="Calibri"/>
      <family val="2"/>
    </font>
    <font>
      <sz val="20"/>
      <name val="Calibri"/>
      <family val="2"/>
    </font>
    <font>
      <b/>
      <sz val="28"/>
      <color theme="1"/>
      <name val="Calibri"/>
      <family val="2"/>
    </font>
    <font>
      <u/>
      <sz val="11"/>
      <color theme="10"/>
      <name val="Aptos Narrow"/>
      <family val="2"/>
      <scheme val="minor"/>
    </font>
    <font>
      <u/>
      <sz val="16"/>
      <color theme="10"/>
      <name val="Aptos Narrow"/>
      <family val="2"/>
      <scheme val="minor"/>
    </font>
    <font>
      <b/>
      <u/>
      <sz val="18"/>
      <color theme="1"/>
      <name val="Calibri"/>
      <family val="2"/>
    </font>
    <font>
      <i/>
      <sz val="20"/>
      <color theme="1"/>
      <name val="Calibri"/>
      <family val="2"/>
    </font>
    <font>
      <b/>
      <sz val="20"/>
      <color rgb="FF0070C0"/>
      <name val="Calibri"/>
      <family val="2"/>
    </font>
    <font>
      <sz val="16"/>
      <color theme="0"/>
      <name val="Calibri"/>
      <family val="2"/>
    </font>
    <font>
      <b/>
      <sz val="24"/>
      <color theme="0"/>
      <name val="Calibri"/>
      <family val="2"/>
    </font>
    <font>
      <sz val="24"/>
      <color theme="0"/>
      <name val="Calibri"/>
      <family val="2"/>
    </font>
    <font>
      <b/>
      <sz val="2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3" fillId="0" borderId="0" applyNumberFormat="0" applyFill="0" applyBorder="0" applyAlignment="0" applyProtection="0"/>
  </cellStyleXfs>
  <cellXfs count="12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165" fontId="7" fillId="0" borderId="0" xfId="0" applyNumberFormat="1" applyFont="1" applyAlignment="1">
      <alignment horizontal="right" vertical="center"/>
    </xf>
    <xf numFmtId="0" fontId="16" fillId="0" borderId="0" xfId="0" applyFont="1"/>
    <xf numFmtId="164" fontId="4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164" fontId="10" fillId="0" borderId="0" xfId="0" applyNumberFormat="1" applyFont="1" applyAlignment="1">
      <alignment horizontal="right" vertical="center"/>
    </xf>
    <xf numFmtId="164" fontId="9" fillId="0" borderId="0" xfId="0" applyNumberFormat="1" applyFont="1" applyAlignment="1">
      <alignment horizontal="right" vertical="center"/>
    </xf>
    <xf numFmtId="0" fontId="13" fillId="0" borderId="0" xfId="0" applyFont="1"/>
    <xf numFmtId="1" fontId="6" fillId="0" borderId="0" xfId="0" applyNumberFormat="1" applyFont="1"/>
    <xf numFmtId="0" fontId="13" fillId="0" borderId="0" xfId="0" applyFont="1" applyAlignment="1">
      <alignment horizontal="right"/>
    </xf>
    <xf numFmtId="165" fontId="9" fillId="0" borderId="0" xfId="0" applyNumberFormat="1" applyFont="1" applyAlignment="1">
      <alignment horizontal="right" vertical="center"/>
    </xf>
    <xf numFmtId="2" fontId="9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166" fontId="1" fillId="0" borderId="0" xfId="0" applyNumberFormat="1" applyFont="1"/>
    <xf numFmtId="0" fontId="15" fillId="0" borderId="0" xfId="0" applyFont="1" applyAlignment="1">
      <alignment horizontal="center"/>
    </xf>
    <xf numFmtId="0" fontId="7" fillId="2" borderId="5" xfId="0" applyFont="1" applyFill="1" applyBorder="1" applyAlignment="1" applyProtection="1">
      <alignment horizontal="right" vertical="center"/>
      <protection locked="0"/>
    </xf>
    <xf numFmtId="0" fontId="7" fillId="2" borderId="13" xfId="0" applyFont="1" applyFill="1" applyBorder="1" applyAlignment="1" applyProtection="1">
      <alignment horizontal="right" vertical="center"/>
      <protection locked="0"/>
    </xf>
    <xf numFmtId="164" fontId="10" fillId="0" borderId="8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165" fontId="10" fillId="5" borderId="16" xfId="0" applyNumberFormat="1" applyFont="1" applyFill="1" applyBorder="1" applyAlignment="1">
      <alignment horizontal="right" vertical="center"/>
    </xf>
    <xf numFmtId="165" fontId="10" fillId="5" borderId="17" xfId="0" applyNumberFormat="1" applyFont="1" applyFill="1" applyBorder="1" applyAlignment="1">
      <alignment horizontal="right" vertical="center"/>
    </xf>
    <xf numFmtId="165" fontId="12" fillId="5" borderId="8" xfId="0" applyNumberFormat="1" applyFont="1" applyFill="1" applyBorder="1" applyAlignment="1">
      <alignment horizontal="right" vertical="center"/>
    </xf>
    <xf numFmtId="165" fontId="12" fillId="6" borderId="1" xfId="0" applyNumberFormat="1" applyFont="1" applyFill="1" applyBorder="1" applyAlignment="1">
      <alignment horizontal="right" vertical="center"/>
    </xf>
    <xf numFmtId="9" fontId="3" fillId="0" borderId="0" xfId="0" applyNumberFormat="1" applyFont="1"/>
    <xf numFmtId="165" fontId="12" fillId="0" borderId="0" xfId="0" applyNumberFormat="1" applyFont="1"/>
    <xf numFmtId="165" fontId="7" fillId="0" borderId="0" xfId="0" applyNumberFormat="1" applyFont="1"/>
    <xf numFmtId="44" fontId="12" fillId="0" borderId="0" xfId="0" applyNumberFormat="1" applyFont="1"/>
    <xf numFmtId="44" fontId="7" fillId="0" borderId="0" xfId="0" applyNumberFormat="1" applyFont="1"/>
    <xf numFmtId="0" fontId="16" fillId="9" borderId="0" xfId="0" applyFont="1" applyFill="1" applyProtection="1">
      <protection locked="0"/>
    </xf>
    <xf numFmtId="0" fontId="21" fillId="9" borderId="9" xfId="0" applyFont="1" applyFill="1" applyBorder="1"/>
    <xf numFmtId="0" fontId="13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0" fontId="21" fillId="9" borderId="4" xfId="0" applyFont="1" applyFill="1" applyBorder="1"/>
    <xf numFmtId="0" fontId="7" fillId="8" borderId="4" xfId="0" applyFont="1" applyFill="1" applyBorder="1" applyAlignment="1" applyProtection="1">
      <alignment horizontal="center" vertical="center"/>
      <protection locked="0"/>
    </xf>
    <xf numFmtId="0" fontId="7" fillId="8" borderId="9" xfId="0" applyFont="1" applyFill="1" applyBorder="1" applyAlignment="1" applyProtection="1">
      <alignment horizontal="center" vertical="center"/>
      <protection locked="0"/>
    </xf>
    <xf numFmtId="0" fontId="7" fillId="0" borderId="0" xfId="0" applyFont="1"/>
    <xf numFmtId="0" fontId="3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16" fillId="8" borderId="20" xfId="0" applyFont="1" applyFill="1" applyBorder="1" applyAlignment="1" applyProtection="1">
      <alignment horizontal="center" vertical="center"/>
      <protection locked="0"/>
    </xf>
    <xf numFmtId="0" fontId="17" fillId="0" borderId="1" xfId="0" applyFont="1" applyBorder="1"/>
    <xf numFmtId="0" fontId="16" fillId="0" borderId="1" xfId="0" applyFont="1" applyBorder="1"/>
    <xf numFmtId="0" fontId="14" fillId="3" borderId="1" xfId="0" applyFont="1" applyFill="1" applyBorder="1" applyAlignment="1">
      <alignment vertical="center"/>
    </xf>
    <xf numFmtId="0" fontId="16" fillId="8" borderId="1" xfId="0" applyFont="1" applyFill="1" applyBorder="1" applyAlignment="1" applyProtection="1">
      <alignment horizontal="center" vertical="center"/>
      <protection locked="0"/>
    </xf>
    <xf numFmtId="1" fontId="21" fillId="0" borderId="1" xfId="0" applyNumberFormat="1" applyFont="1" applyBorder="1" applyAlignment="1">
      <alignment horizontal="center" vertical="center"/>
    </xf>
    <xf numFmtId="0" fontId="14" fillId="3" borderId="1" xfId="0" applyFont="1" applyFill="1" applyBorder="1"/>
    <xf numFmtId="0" fontId="27" fillId="0" borderId="4" xfId="0" applyFont="1" applyBorder="1"/>
    <xf numFmtId="0" fontId="15" fillId="0" borderId="4" xfId="0" applyFont="1" applyBorder="1"/>
    <xf numFmtId="0" fontId="28" fillId="3" borderId="1" xfId="0" applyFont="1" applyFill="1" applyBorder="1" applyAlignment="1">
      <alignment horizontal="center" vertical="center"/>
    </xf>
    <xf numFmtId="1" fontId="16" fillId="12" borderId="10" xfId="0" applyNumberFormat="1" applyFont="1" applyFill="1" applyBorder="1" applyAlignment="1">
      <alignment horizontal="center" vertical="center"/>
    </xf>
    <xf numFmtId="0" fontId="16" fillId="12" borderId="10" xfId="0" applyFont="1" applyFill="1" applyBorder="1"/>
    <xf numFmtId="0" fontId="29" fillId="3" borderId="1" xfId="0" applyFont="1" applyFill="1" applyBorder="1" applyAlignment="1">
      <alignment vertical="center"/>
    </xf>
    <xf numFmtId="0" fontId="29" fillId="3" borderId="1" xfId="0" applyFont="1" applyFill="1" applyBorder="1"/>
    <xf numFmtId="0" fontId="16" fillId="0" borderId="1" xfId="0" applyFont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12" fontId="16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21" fillId="0" borderId="1" xfId="0" applyFont="1" applyBorder="1" applyAlignment="1">
      <alignment horizontal="center" vertical="center"/>
    </xf>
    <xf numFmtId="12" fontId="31" fillId="0" borderId="1" xfId="0" applyNumberFormat="1" applyFont="1" applyBorder="1" applyAlignment="1">
      <alignment horizontal="center" vertical="center"/>
    </xf>
    <xf numFmtId="1" fontId="16" fillId="4" borderId="1" xfId="0" applyNumberFormat="1" applyFont="1" applyFill="1" applyBorder="1" applyAlignment="1">
      <alignment horizontal="center"/>
    </xf>
    <xf numFmtId="12" fontId="15" fillId="4" borderId="1" xfId="0" applyNumberFormat="1" applyFont="1" applyFill="1" applyBorder="1" applyAlignment="1">
      <alignment horizontal="center" vertical="center"/>
    </xf>
    <xf numFmtId="0" fontId="16" fillId="7" borderId="21" xfId="0" applyFont="1" applyFill="1" applyBorder="1"/>
    <xf numFmtId="0" fontId="16" fillId="7" borderId="24" xfId="0" applyFont="1" applyFill="1" applyBorder="1"/>
    <xf numFmtId="0" fontId="26" fillId="7" borderId="21" xfId="0" applyFont="1" applyFill="1" applyBorder="1"/>
    <xf numFmtId="0" fontId="26" fillId="7" borderId="24" xfId="0" applyFont="1" applyFill="1" applyBorder="1"/>
    <xf numFmtId="165" fontId="16" fillId="0" borderId="23" xfId="0" applyNumberFormat="1" applyFont="1" applyBorder="1" applyAlignment="1">
      <alignment horizontal="center" vertical="center"/>
    </xf>
    <xf numFmtId="165" fontId="15" fillId="4" borderId="1" xfId="0" applyNumberFormat="1" applyFont="1" applyFill="1" applyBorder="1" applyAlignment="1">
      <alignment horizontal="center" vertical="center"/>
    </xf>
    <xf numFmtId="165" fontId="31" fillId="0" borderId="1" xfId="0" applyNumberFormat="1" applyFont="1" applyBorder="1" applyAlignment="1">
      <alignment horizontal="center" vertical="center"/>
    </xf>
    <xf numFmtId="165" fontId="15" fillId="0" borderId="1" xfId="0" applyNumberFormat="1" applyFont="1" applyBorder="1" applyAlignment="1">
      <alignment horizontal="center" vertical="center"/>
    </xf>
    <xf numFmtId="0" fontId="16" fillId="0" borderId="5" xfId="0" applyFont="1" applyBorder="1"/>
    <xf numFmtId="0" fontId="29" fillId="3" borderId="14" xfId="0" applyFont="1" applyFill="1" applyBorder="1" applyAlignment="1">
      <alignment horizontal="left" vertical="center"/>
    </xf>
    <xf numFmtId="0" fontId="29" fillId="3" borderId="7" xfId="0" applyFont="1" applyFill="1" applyBorder="1" applyAlignment="1">
      <alignment horizontal="left" vertical="center"/>
    </xf>
    <xf numFmtId="0" fontId="29" fillId="3" borderId="15" xfId="0" applyFont="1" applyFill="1" applyBorder="1" applyAlignment="1">
      <alignment horizontal="left" vertical="center"/>
    </xf>
    <xf numFmtId="0" fontId="13" fillId="8" borderId="25" xfId="0" applyFont="1" applyFill="1" applyBorder="1" applyAlignment="1" applyProtection="1">
      <alignment horizontal="left" vertical="top"/>
      <protection locked="0"/>
    </xf>
    <xf numFmtId="0" fontId="0" fillId="0" borderId="26" xfId="0" applyBorder="1" applyAlignment="1">
      <alignment horizontal="left" vertical="top"/>
    </xf>
    <xf numFmtId="0" fontId="0" fillId="0" borderId="27" xfId="0" applyBorder="1" applyAlignment="1">
      <alignment horizontal="left" vertical="top"/>
    </xf>
    <xf numFmtId="0" fontId="0" fillId="0" borderId="28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29" xfId="0" applyBorder="1" applyAlignment="1">
      <alignment horizontal="left" vertical="top"/>
    </xf>
    <xf numFmtId="0" fontId="0" fillId="0" borderId="30" xfId="0" applyBorder="1" applyAlignment="1">
      <alignment horizontal="left" vertical="top"/>
    </xf>
    <xf numFmtId="0" fontId="0" fillId="0" borderId="31" xfId="0" applyBorder="1" applyAlignment="1">
      <alignment horizontal="left" vertical="top"/>
    </xf>
    <xf numFmtId="0" fontId="0" fillId="0" borderId="32" xfId="0" applyBorder="1" applyAlignment="1">
      <alignment horizontal="left" vertical="top"/>
    </xf>
    <xf numFmtId="0" fontId="22" fillId="0" borderId="0" xfId="0" applyFont="1" applyAlignment="1">
      <alignment horizontal="left" vertical="center"/>
    </xf>
    <xf numFmtId="0" fontId="15" fillId="8" borderId="0" xfId="0" applyFont="1" applyFill="1" applyAlignment="1">
      <alignment horizontal="center"/>
    </xf>
    <xf numFmtId="0" fontId="15" fillId="0" borderId="18" xfId="0" applyFont="1" applyBorder="1" applyAlignment="1">
      <alignment horizontal="left"/>
    </xf>
    <xf numFmtId="0" fontId="15" fillId="0" borderId="19" xfId="0" applyFont="1" applyBorder="1" applyAlignment="1">
      <alignment horizontal="left"/>
    </xf>
    <xf numFmtId="0" fontId="16" fillId="11" borderId="1" xfId="0" applyFont="1" applyFill="1" applyBorder="1" applyAlignment="1">
      <alignment horizontal="left"/>
    </xf>
    <xf numFmtId="0" fontId="16" fillId="11" borderId="5" xfId="0" applyFont="1" applyFill="1" applyBorder="1" applyAlignment="1">
      <alignment horizontal="left"/>
    </xf>
    <xf numFmtId="0" fontId="16" fillId="11" borderId="1" xfId="0" applyFont="1" applyFill="1" applyBorder="1"/>
    <xf numFmtId="0" fontId="16" fillId="11" borderId="5" xfId="0" applyFont="1" applyFill="1" applyBorder="1"/>
    <xf numFmtId="0" fontId="16" fillId="0" borderId="1" xfId="0" applyFont="1" applyBorder="1" applyAlignment="1">
      <alignment horizontal="left"/>
    </xf>
    <xf numFmtId="0" fontId="16" fillId="0" borderId="5" xfId="0" applyFont="1" applyBorder="1" applyAlignment="1">
      <alignment horizontal="left"/>
    </xf>
    <xf numFmtId="0" fontId="16" fillId="0" borderId="1" xfId="0" applyFont="1" applyBorder="1"/>
    <xf numFmtId="0" fontId="16" fillId="0" borderId="5" xfId="0" applyFont="1" applyBorder="1"/>
    <xf numFmtId="0" fontId="14" fillId="3" borderId="14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5" fillId="10" borderId="18" xfId="0" applyFont="1" applyFill="1" applyBorder="1" applyAlignment="1">
      <alignment horizontal="left"/>
    </xf>
    <xf numFmtId="0" fontId="5" fillId="10" borderId="19" xfId="0" applyFont="1" applyFill="1" applyBorder="1" applyAlignment="1">
      <alignment horizontal="left"/>
    </xf>
    <xf numFmtId="0" fontId="5" fillId="10" borderId="20" xfId="0" applyFont="1" applyFill="1" applyBorder="1" applyAlignment="1">
      <alignment horizontal="left"/>
    </xf>
    <xf numFmtId="14" fontId="16" fillId="8" borderId="1" xfId="0" applyNumberFormat="1" applyFont="1" applyFill="1" applyBorder="1" applyAlignment="1" applyProtection="1">
      <alignment horizontal="center"/>
      <protection locked="0"/>
    </xf>
    <xf numFmtId="0" fontId="16" fillId="8" borderId="5" xfId="0" applyFont="1" applyFill="1" applyBorder="1" applyAlignment="1" applyProtection="1">
      <alignment horizontal="center"/>
      <protection locked="0"/>
    </xf>
    <xf numFmtId="0" fontId="16" fillId="0" borderId="10" xfId="0" applyFont="1" applyBorder="1" applyAlignment="1">
      <alignment horizontal="left"/>
    </xf>
    <xf numFmtId="0" fontId="16" fillId="0" borderId="12" xfId="0" applyFont="1" applyBorder="1" applyAlignment="1">
      <alignment horizontal="left"/>
    </xf>
    <xf numFmtId="0" fontId="16" fillId="8" borderId="1" xfId="0" applyFont="1" applyFill="1" applyBorder="1" applyAlignment="1" applyProtection="1">
      <alignment horizontal="center"/>
      <protection locked="0"/>
    </xf>
    <xf numFmtId="0" fontId="16" fillId="8" borderId="22" xfId="0" applyFont="1" applyFill="1" applyBorder="1" applyAlignment="1" applyProtection="1">
      <alignment horizontal="center"/>
      <protection locked="0"/>
    </xf>
    <xf numFmtId="0" fontId="16" fillId="8" borderId="16" xfId="0" applyFont="1" applyFill="1" applyBorder="1" applyAlignment="1" applyProtection="1">
      <alignment horizontal="center"/>
      <protection locked="0"/>
    </xf>
    <xf numFmtId="0" fontId="16" fillId="8" borderId="21" xfId="0" applyFont="1" applyFill="1" applyBorder="1" applyAlignment="1" applyProtection="1">
      <alignment horizontal="center"/>
      <protection locked="0"/>
    </xf>
    <xf numFmtId="0" fontId="16" fillId="8" borderId="8" xfId="0" applyFont="1" applyFill="1" applyBorder="1" applyAlignment="1" applyProtection="1">
      <alignment horizontal="center"/>
      <protection locked="0"/>
    </xf>
    <xf numFmtId="0" fontId="24" fillId="8" borderId="1" xfId="1" applyFont="1" applyFill="1" applyBorder="1" applyAlignment="1" applyProtection="1">
      <alignment horizontal="center"/>
      <protection locked="0"/>
    </xf>
    <xf numFmtId="0" fontId="24" fillId="8" borderId="5" xfId="1" applyFont="1" applyFill="1" applyBorder="1" applyAlignment="1" applyProtection="1">
      <alignment horizontal="center"/>
      <protection locked="0"/>
    </xf>
    <xf numFmtId="0" fontId="15" fillId="0" borderId="1" xfId="0" applyFont="1" applyBorder="1" applyAlignment="1">
      <alignment horizontal="left"/>
    </xf>
    <xf numFmtId="0" fontId="16" fillId="0" borderId="23" xfId="0" applyFont="1" applyBorder="1" applyAlignment="1">
      <alignment horizontal="left"/>
    </xf>
    <xf numFmtId="0" fontId="5" fillId="3" borderId="2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left" vertical="center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colors>
    <mruColors>
      <color rgb="FFFF99FF"/>
      <color rgb="FFADADAD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478972</xdr:colOff>
      <xdr:row>0</xdr:row>
      <xdr:rowOff>64225</xdr:rowOff>
    </xdr:from>
    <xdr:to>
      <xdr:col>3</xdr:col>
      <xdr:colOff>1019472</xdr:colOff>
      <xdr:row>0</xdr:row>
      <xdr:rowOff>891811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EA68CEC3-0B4D-F219-6D88-9EC7BD1527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73936" y="64225"/>
          <a:ext cx="2775585" cy="8275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4599D-B5D4-4D95-87CF-C20678625BFF}">
  <dimension ref="A1:N59"/>
  <sheetViews>
    <sheetView tabSelected="1" zoomScale="50" zoomScaleNormal="50" workbookViewId="0">
      <pane ySplit="2" topLeftCell="A3" activePane="bottomLeft" state="frozen"/>
      <selection activeCell="B1" sqref="B1"/>
      <selection pane="bottomLeft" activeCell="L9" sqref="L9:L10"/>
    </sheetView>
  </sheetViews>
  <sheetFormatPr defaultColWidth="8.86328125" defaultRowHeight="15" customHeight="1" x14ac:dyDescent="0.45"/>
  <cols>
    <col min="1" max="1" width="25.86328125" style="1" customWidth="1"/>
    <col min="2" max="2" width="102.19921875" style="1" customWidth="1"/>
    <col min="3" max="3" width="31.86328125" style="5" bestFit="1" customWidth="1"/>
    <col min="4" max="4" width="19" style="5" customWidth="1"/>
    <col min="5" max="5" width="11.53125" style="5" customWidth="1"/>
    <col min="6" max="6" width="11.6640625" style="1" customWidth="1"/>
    <col min="7" max="7" width="81.86328125" style="1" customWidth="1"/>
    <col min="8" max="8" width="7.33203125" style="1" customWidth="1"/>
    <col min="9" max="9" width="14" style="1" bestFit="1" customWidth="1"/>
    <col min="10" max="10" width="10.33203125" style="1" bestFit="1" customWidth="1"/>
    <col min="11" max="16384" width="8.86328125" style="1"/>
  </cols>
  <sheetData>
    <row r="1" spans="1:14" ht="79.25" customHeight="1" x14ac:dyDescent="0.45">
      <c r="A1" s="92" t="s">
        <v>0</v>
      </c>
      <c r="B1" s="92"/>
      <c r="C1" s="92"/>
      <c r="D1" s="92"/>
      <c r="E1" s="92"/>
      <c r="F1" s="92"/>
      <c r="G1" s="92"/>
    </row>
    <row r="2" spans="1:14" ht="25.5" x14ac:dyDescent="0.75">
      <c r="B2" s="93" t="s">
        <v>1</v>
      </c>
      <c r="C2" s="93"/>
      <c r="D2" s="2"/>
      <c r="E2" s="2"/>
      <c r="F2" s="3"/>
      <c r="G2" s="3"/>
      <c r="H2" s="3"/>
    </row>
    <row r="3" spans="1:14" ht="25.9" thickBot="1" x14ac:dyDescent="0.8">
      <c r="B3" s="22"/>
      <c r="C3" s="22"/>
      <c r="D3" s="2"/>
      <c r="E3" s="2"/>
      <c r="F3" s="3"/>
      <c r="G3" s="3"/>
      <c r="H3" s="3"/>
    </row>
    <row r="4" spans="1:14" ht="25.5" x14ac:dyDescent="0.7">
      <c r="A4" s="104" t="s">
        <v>2</v>
      </c>
      <c r="B4" s="105"/>
      <c r="C4" s="106"/>
      <c r="D4" s="2"/>
      <c r="E4" s="107" t="s">
        <v>3</v>
      </c>
      <c r="F4" s="108"/>
      <c r="G4" s="109"/>
      <c r="H4" s="3"/>
    </row>
    <row r="5" spans="1:14" ht="25.5" x14ac:dyDescent="0.75">
      <c r="A5" s="57" t="s">
        <v>4</v>
      </c>
      <c r="B5" s="114"/>
      <c r="C5" s="111"/>
      <c r="D5" s="2"/>
      <c r="E5" s="44"/>
      <c r="F5" s="102" t="s">
        <v>5</v>
      </c>
      <c r="G5" s="103"/>
      <c r="H5" s="14"/>
      <c r="I5" s="3"/>
    </row>
    <row r="6" spans="1:14" ht="25.5" x14ac:dyDescent="0.75">
      <c r="A6" s="57" t="s">
        <v>46</v>
      </c>
      <c r="B6" s="117"/>
      <c r="C6" s="118"/>
      <c r="D6" s="2"/>
      <c r="E6" s="44"/>
      <c r="F6" s="102" t="s">
        <v>6</v>
      </c>
      <c r="G6" s="103"/>
      <c r="H6" s="14"/>
      <c r="I6" s="3"/>
    </row>
    <row r="7" spans="1:14" ht="25.5" x14ac:dyDescent="0.75">
      <c r="A7" s="57" t="s">
        <v>7</v>
      </c>
      <c r="B7" s="114"/>
      <c r="C7" s="111"/>
      <c r="D7" s="2"/>
      <c r="E7" s="44"/>
      <c r="F7" s="100" t="s">
        <v>8</v>
      </c>
      <c r="G7" s="101"/>
      <c r="H7" s="14"/>
      <c r="I7" s="3"/>
    </row>
    <row r="8" spans="1:14" ht="25.5" x14ac:dyDescent="0.75">
      <c r="A8" s="57" t="s">
        <v>9</v>
      </c>
      <c r="B8" s="119"/>
      <c r="C8" s="120"/>
      <c r="D8" s="2"/>
      <c r="E8" s="44"/>
      <c r="F8" s="51" t="s">
        <v>42</v>
      </c>
      <c r="G8" s="79"/>
      <c r="H8" s="41"/>
      <c r="I8" s="3"/>
    </row>
    <row r="9" spans="1:14" ht="25.5" x14ac:dyDescent="0.75">
      <c r="A9" s="56" t="s">
        <v>10</v>
      </c>
      <c r="B9" s="114"/>
      <c r="C9" s="111"/>
      <c r="D9" s="2"/>
      <c r="E9" s="44"/>
      <c r="F9" s="100" t="s">
        <v>43</v>
      </c>
      <c r="G9" s="101"/>
      <c r="H9" s="14"/>
      <c r="I9" s="48"/>
      <c r="J9" s="48"/>
      <c r="K9" s="3"/>
    </row>
    <row r="10" spans="1:14" ht="25.5" x14ac:dyDescent="0.75">
      <c r="A10" s="56" t="s">
        <v>12</v>
      </c>
      <c r="B10" s="114"/>
      <c r="C10" s="111"/>
      <c r="D10" s="2"/>
      <c r="E10" s="44"/>
      <c r="F10" s="98" t="s">
        <v>11</v>
      </c>
      <c r="G10" s="99"/>
      <c r="H10" s="41"/>
      <c r="I10" s="2"/>
      <c r="J10" s="47"/>
      <c r="K10" s="34"/>
      <c r="L10" s="4"/>
    </row>
    <row r="11" spans="1:14" ht="25.5" x14ac:dyDescent="0.75">
      <c r="A11" s="43" t="s">
        <v>14</v>
      </c>
      <c r="B11" s="110"/>
      <c r="C11" s="111"/>
      <c r="D11" s="2"/>
      <c r="E11" s="44"/>
      <c r="F11" s="96" t="s">
        <v>13</v>
      </c>
      <c r="G11" s="97"/>
      <c r="H11" s="14"/>
      <c r="I11" s="2"/>
      <c r="J11" s="47"/>
      <c r="K11" s="34"/>
      <c r="L11" s="4"/>
      <c r="M11" s="14"/>
    </row>
    <row r="12" spans="1:14" ht="25.5" x14ac:dyDescent="0.75">
      <c r="A12" s="43" t="s">
        <v>16</v>
      </c>
      <c r="B12" s="114"/>
      <c r="C12" s="111"/>
      <c r="D12" s="2"/>
      <c r="E12" s="44"/>
      <c r="F12" s="102" t="s">
        <v>15</v>
      </c>
      <c r="G12" s="103"/>
      <c r="H12" s="41"/>
      <c r="I12" s="2"/>
      <c r="J12" s="47"/>
      <c r="K12" s="34"/>
      <c r="L12" s="4"/>
      <c r="M12" s="14"/>
      <c r="N12" s="46"/>
    </row>
    <row r="13" spans="1:14" ht="25.9" thickBot="1" x14ac:dyDescent="0.8">
      <c r="A13" s="40" t="s">
        <v>40</v>
      </c>
      <c r="B13" s="115"/>
      <c r="C13" s="116"/>
      <c r="D13" s="2"/>
      <c r="E13" s="45"/>
      <c r="F13" s="112" t="s">
        <v>17</v>
      </c>
      <c r="G13" s="113"/>
      <c r="H13" s="14"/>
      <c r="I13" s="2"/>
      <c r="J13" s="47"/>
      <c r="K13" s="46"/>
      <c r="L13" s="46"/>
    </row>
    <row r="14" spans="1:14" ht="25.9" thickBot="1" x14ac:dyDescent="0.8">
      <c r="B14" s="39"/>
      <c r="C14" s="39"/>
      <c r="D14" s="2"/>
      <c r="E14" s="42"/>
      <c r="F14" s="41"/>
      <c r="G14" s="41"/>
      <c r="H14" s="41"/>
      <c r="I14" s="2"/>
      <c r="J14" s="47"/>
      <c r="K14" s="46"/>
      <c r="L14" s="46"/>
    </row>
    <row r="15" spans="1:14" ht="37.799999999999997" customHeight="1" thickBot="1" x14ac:dyDescent="0.75">
      <c r="A15" s="61" t="s">
        <v>20</v>
      </c>
      <c r="B15" s="52"/>
      <c r="C15" s="52"/>
      <c r="D15" s="2"/>
      <c r="E15" s="80" t="s">
        <v>18</v>
      </c>
      <c r="F15" s="81"/>
      <c r="G15" s="82"/>
      <c r="H15" s="41"/>
      <c r="I15" s="2"/>
      <c r="J15" s="47"/>
    </row>
    <row r="16" spans="1:14" ht="30" customHeight="1" x14ac:dyDescent="0.75">
      <c r="A16" s="94" t="s">
        <v>19</v>
      </c>
      <c r="B16" s="95"/>
      <c r="C16" s="49">
        <v>0</v>
      </c>
      <c r="D16" s="7"/>
      <c r="E16" s="83" t="s">
        <v>52</v>
      </c>
      <c r="F16" s="84"/>
      <c r="G16" s="85"/>
      <c r="H16" s="41"/>
      <c r="I16" s="3"/>
    </row>
    <row r="17" spans="1:9" ht="30" customHeight="1" x14ac:dyDescent="0.75">
      <c r="A17" s="50" t="s">
        <v>47</v>
      </c>
      <c r="B17" s="50"/>
      <c r="C17" s="53">
        <v>0</v>
      </c>
      <c r="D17" s="8"/>
      <c r="E17" s="86"/>
      <c r="F17" s="87"/>
      <c r="G17" s="88"/>
      <c r="H17" s="41"/>
    </row>
    <row r="18" spans="1:9" ht="30" customHeight="1" x14ac:dyDescent="0.75">
      <c r="A18" s="51" t="s">
        <v>48</v>
      </c>
      <c r="B18" s="51"/>
      <c r="C18" s="53">
        <v>0</v>
      </c>
      <c r="D18" s="8"/>
      <c r="E18" s="86"/>
      <c r="F18" s="87"/>
      <c r="G18" s="88"/>
      <c r="H18" s="41"/>
    </row>
    <row r="19" spans="1:9" ht="30" customHeight="1" x14ac:dyDescent="0.75">
      <c r="A19" s="100" t="s">
        <v>25</v>
      </c>
      <c r="B19" s="100"/>
      <c r="C19" s="54">
        <f>D31+(D32*C17)</f>
        <v>0</v>
      </c>
      <c r="D19" s="7"/>
      <c r="E19" s="86"/>
      <c r="F19" s="87"/>
      <c r="G19" s="88"/>
      <c r="H19" s="41"/>
    </row>
    <row r="20" spans="1:9" ht="30" customHeight="1" thickBot="1" x14ac:dyDescent="0.8">
      <c r="A20" s="60" t="s">
        <v>41</v>
      </c>
      <c r="B20" s="60"/>
      <c r="C20" s="59">
        <f>C19/10</f>
        <v>0</v>
      </c>
      <c r="D20" s="10"/>
      <c r="E20" s="86"/>
      <c r="F20" s="87"/>
      <c r="G20" s="88"/>
      <c r="H20" s="41"/>
    </row>
    <row r="21" spans="1:9" ht="30" customHeight="1" x14ac:dyDescent="0.75">
      <c r="A21" s="122" t="s">
        <v>49</v>
      </c>
      <c r="B21" s="122"/>
      <c r="C21" s="75">
        <f>160/10</f>
        <v>16</v>
      </c>
      <c r="D21" s="11"/>
      <c r="E21" s="86"/>
      <c r="F21" s="87"/>
      <c r="G21" s="88"/>
      <c r="H21" s="41"/>
    </row>
    <row r="22" spans="1:9" ht="30" customHeight="1" x14ac:dyDescent="0.75">
      <c r="A22" s="121" t="s">
        <v>50</v>
      </c>
      <c r="B22" s="121"/>
      <c r="C22" s="76">
        <f>(C20*C21)*10</f>
        <v>0</v>
      </c>
      <c r="D22" s="7"/>
      <c r="E22" s="86"/>
      <c r="F22" s="87"/>
      <c r="G22" s="88"/>
      <c r="H22" s="4"/>
    </row>
    <row r="23" spans="1:9" ht="30" customHeight="1" x14ac:dyDescent="0.75">
      <c r="A23" s="100" t="s">
        <v>22</v>
      </c>
      <c r="B23" s="100"/>
      <c r="C23" s="77" t="e">
        <f>C22/C17</f>
        <v>#DIV/0!</v>
      </c>
      <c r="D23" s="12"/>
      <c r="E23" s="89"/>
      <c r="F23" s="90"/>
      <c r="G23" s="91"/>
      <c r="H23" s="4"/>
    </row>
    <row r="24" spans="1:9" ht="30" customHeight="1" x14ac:dyDescent="0.75">
      <c r="A24" s="100" t="s">
        <v>23</v>
      </c>
      <c r="B24" s="100"/>
      <c r="C24" s="78" t="e">
        <f>C23/C16</f>
        <v>#DIV/0!</v>
      </c>
      <c r="D24" s="16"/>
      <c r="E24" s="2"/>
      <c r="F24" s="14"/>
      <c r="G24" s="4"/>
      <c r="H24" s="4"/>
    </row>
    <row r="25" spans="1:9" ht="30" customHeight="1" x14ac:dyDescent="0.75">
      <c r="B25" s="9"/>
      <c r="C25" s="19"/>
      <c r="D25" s="13"/>
      <c r="G25" s="4"/>
      <c r="H25" s="4"/>
    </row>
    <row r="26" spans="1:9" ht="38.450000000000003" customHeight="1" x14ac:dyDescent="0.9">
      <c r="A26" s="62" t="s">
        <v>51</v>
      </c>
      <c r="B26" s="55"/>
      <c r="C26" s="58" t="s">
        <v>24</v>
      </c>
      <c r="D26" s="58" t="s">
        <v>25</v>
      </c>
      <c r="E26" s="2"/>
      <c r="F26" s="14"/>
      <c r="G26" s="15"/>
      <c r="H26" s="4"/>
    </row>
    <row r="27" spans="1:9" ht="30" customHeight="1" x14ac:dyDescent="0.75">
      <c r="A27" s="63" t="s">
        <v>26</v>
      </c>
      <c r="B27" s="63"/>
      <c r="C27" s="64">
        <f>0.25*C18*C16</f>
        <v>0</v>
      </c>
      <c r="D27" s="65">
        <f>CEILING(C27/600,0.25)</f>
        <v>0</v>
      </c>
      <c r="F27" s="71" t="s">
        <v>44</v>
      </c>
      <c r="G27" s="72"/>
      <c r="H27" s="4"/>
    </row>
    <row r="28" spans="1:9" ht="30" customHeight="1" x14ac:dyDescent="0.75">
      <c r="A28" s="63" t="s">
        <v>27</v>
      </c>
      <c r="B28" s="63"/>
      <c r="C28" s="64">
        <f>0.5*C18*C16</f>
        <v>0</v>
      </c>
      <c r="D28" s="65">
        <f>CEILING(C28/600,0.25)</f>
        <v>0</v>
      </c>
      <c r="F28" s="71" t="s">
        <v>45</v>
      </c>
      <c r="G28" s="72"/>
      <c r="H28" s="4"/>
    </row>
    <row r="29" spans="1:9" ht="30" customHeight="1" x14ac:dyDescent="0.75">
      <c r="A29" s="63" t="s">
        <v>28</v>
      </c>
      <c r="B29" s="63"/>
      <c r="C29" s="64">
        <f>0.75*C18*C16</f>
        <v>0</v>
      </c>
      <c r="D29" s="65">
        <f>CEILING(C29/600,0.25)</f>
        <v>0</v>
      </c>
      <c r="F29" s="73" t="s">
        <v>21</v>
      </c>
      <c r="G29" s="74"/>
      <c r="H29" s="4"/>
      <c r="I29" s="34"/>
    </row>
    <row r="30" spans="1:9" ht="30" customHeight="1" x14ac:dyDescent="0.65">
      <c r="A30" s="63" t="s">
        <v>29</v>
      </c>
      <c r="B30" s="63"/>
      <c r="C30" s="64">
        <f>C18*C16</f>
        <v>0</v>
      </c>
      <c r="D30" s="65">
        <f>CEILING(C30/600,0.25)</f>
        <v>0</v>
      </c>
      <c r="H30" s="37"/>
      <c r="I30" s="35"/>
    </row>
    <row r="31" spans="1:9" ht="30" customHeight="1" x14ac:dyDescent="0.65">
      <c r="A31" s="66" t="s">
        <v>30</v>
      </c>
      <c r="B31" s="66"/>
      <c r="C31" s="67">
        <f>SUM(C27:C30)</f>
        <v>0</v>
      </c>
      <c r="D31" s="68">
        <f>SUM(D27:D30)</f>
        <v>0</v>
      </c>
      <c r="E31" s="17"/>
      <c r="F31" s="4"/>
      <c r="G31" s="4"/>
      <c r="H31" s="38"/>
      <c r="I31" s="36"/>
    </row>
    <row r="32" spans="1:9" ht="30" customHeight="1" x14ac:dyDescent="0.75">
      <c r="A32" s="51" t="s">
        <v>53</v>
      </c>
      <c r="B32" s="51"/>
      <c r="C32" s="69">
        <f>C18*C16</f>
        <v>0</v>
      </c>
      <c r="D32" s="70">
        <f>CEILING(C32/600,0.25)</f>
        <v>0</v>
      </c>
      <c r="E32" s="18"/>
      <c r="F32" s="4"/>
      <c r="G32" s="4"/>
      <c r="H32" s="38"/>
    </row>
    <row r="33" spans="1:8" ht="30" customHeight="1" x14ac:dyDescent="0.65">
      <c r="B33" s="20"/>
      <c r="C33" s="6"/>
      <c r="H33" s="38"/>
    </row>
    <row r="34" spans="1:8" ht="30" customHeight="1" x14ac:dyDescent="0.55000000000000004">
      <c r="C34" s="1"/>
      <c r="D34" s="1"/>
      <c r="H34" s="4"/>
    </row>
    <row r="35" spans="1:8" ht="30" customHeight="1" x14ac:dyDescent="0.55000000000000004">
      <c r="C35" s="1"/>
      <c r="D35" s="1"/>
      <c r="H35" s="4"/>
    </row>
    <row r="36" spans="1:8" ht="18" x14ac:dyDescent="0.55000000000000004">
      <c r="C36" s="1"/>
      <c r="D36" s="1"/>
      <c r="H36" s="4"/>
    </row>
    <row r="37" spans="1:8" ht="14.25" x14ac:dyDescent="0.45">
      <c r="C37" s="1"/>
      <c r="D37" s="1"/>
      <c r="E37" s="1"/>
    </row>
    <row r="38" spans="1:8" ht="14.25" x14ac:dyDescent="0.45">
      <c r="C38" s="1"/>
      <c r="D38" s="1"/>
      <c r="E38" s="1"/>
    </row>
    <row r="39" spans="1:8" ht="14.25" x14ac:dyDescent="0.45">
      <c r="C39" s="1"/>
      <c r="D39" s="1"/>
      <c r="E39" s="1"/>
    </row>
    <row r="40" spans="1:8" ht="14.25" x14ac:dyDescent="0.45">
      <c r="C40" s="1"/>
      <c r="D40" s="1"/>
      <c r="E40" s="1"/>
    </row>
    <row r="41" spans="1:8" ht="14.25" x14ac:dyDescent="0.45">
      <c r="B41" s="21"/>
      <c r="C41" s="1"/>
      <c r="D41" s="1"/>
      <c r="E41" s="1"/>
    </row>
    <row r="42" spans="1:8" ht="23.25" x14ac:dyDescent="0.7">
      <c r="A42" s="14"/>
      <c r="B42" s="21"/>
      <c r="C42" s="1"/>
      <c r="D42" s="1"/>
      <c r="E42" s="1"/>
    </row>
    <row r="43" spans="1:8" ht="14.25" x14ac:dyDescent="0.45">
      <c r="C43" s="1"/>
      <c r="D43" s="1"/>
      <c r="E43" s="1"/>
    </row>
    <row r="44" spans="1:8" ht="14.25" x14ac:dyDescent="0.45">
      <c r="C44" s="1"/>
      <c r="D44" s="1"/>
      <c r="E44" s="1"/>
    </row>
    <row r="45" spans="1:8" ht="23.25" x14ac:dyDescent="0.7">
      <c r="B45" s="14"/>
      <c r="C45" s="14"/>
      <c r="D45" s="14"/>
      <c r="E45" s="1"/>
    </row>
    <row r="46" spans="1:8" ht="14.25" x14ac:dyDescent="0.45">
      <c r="C46" s="1"/>
      <c r="D46" s="1"/>
      <c r="E46" s="1"/>
    </row>
    <row r="47" spans="1:8" ht="14.25" x14ac:dyDescent="0.45">
      <c r="C47" s="1"/>
      <c r="D47" s="1"/>
      <c r="E47" s="1"/>
    </row>
    <row r="48" spans="1:8" ht="23.25" x14ac:dyDescent="0.7">
      <c r="C48" s="1"/>
      <c r="D48" s="1"/>
      <c r="E48" s="14"/>
      <c r="F48" s="14"/>
      <c r="G48" s="14"/>
    </row>
    <row r="49" spans="1:7" ht="14.25" x14ac:dyDescent="0.45">
      <c r="C49" s="1"/>
      <c r="D49" s="1"/>
      <c r="E49" s="1"/>
    </row>
    <row r="50" spans="1:7" ht="14.25" x14ac:dyDescent="0.45">
      <c r="C50" s="1"/>
      <c r="D50" s="1"/>
      <c r="E50" s="1"/>
    </row>
    <row r="51" spans="1:7" ht="14.25" x14ac:dyDescent="0.45">
      <c r="C51" s="1"/>
      <c r="D51" s="1"/>
      <c r="E51" s="1"/>
    </row>
    <row r="52" spans="1:7" ht="14.25" x14ac:dyDescent="0.45">
      <c r="C52" s="1"/>
      <c r="D52" s="1"/>
      <c r="E52" s="1"/>
    </row>
    <row r="53" spans="1:7" s="14" customFormat="1" ht="23.25" x14ac:dyDescent="0.7">
      <c r="A53" s="1"/>
      <c r="B53" s="1"/>
      <c r="C53" s="1"/>
      <c r="D53" s="1"/>
      <c r="E53" s="1"/>
      <c r="F53" s="1"/>
      <c r="G53" s="1"/>
    </row>
    <row r="54" spans="1:7" ht="14.25" x14ac:dyDescent="0.45">
      <c r="E54" s="1"/>
    </row>
    <row r="55" spans="1:7" ht="14.25" x14ac:dyDescent="0.45">
      <c r="E55" s="1"/>
    </row>
    <row r="56" spans="1:7" ht="14.25" x14ac:dyDescent="0.45">
      <c r="E56" s="1"/>
    </row>
    <row r="57" spans="1:7" ht="14.25" x14ac:dyDescent="0.45"/>
    <row r="58" spans="1:7" ht="14.25" x14ac:dyDescent="0.45"/>
    <row r="59" spans="1:7" ht="14.25" x14ac:dyDescent="0.45"/>
  </sheetData>
  <sortState xmlns:xlrd2="http://schemas.microsoft.com/office/spreadsheetml/2017/richdata2" ref="F5:G13">
    <sortCondition ref="F13"/>
  </sortState>
  <mergeCells count="29">
    <mergeCell ref="A24:B24"/>
    <mergeCell ref="A23:B23"/>
    <mergeCell ref="A22:B22"/>
    <mergeCell ref="A21:B21"/>
    <mergeCell ref="A19:B19"/>
    <mergeCell ref="B12:C12"/>
    <mergeCell ref="F12:G12"/>
    <mergeCell ref="B13:C13"/>
    <mergeCell ref="B6:C6"/>
    <mergeCell ref="B10:C10"/>
    <mergeCell ref="B9:C9"/>
    <mergeCell ref="B8:C8"/>
    <mergeCell ref="B7:C7"/>
    <mergeCell ref="E15:G15"/>
    <mergeCell ref="E16:G23"/>
    <mergeCell ref="A1:G1"/>
    <mergeCell ref="B2:C2"/>
    <mergeCell ref="A16:B16"/>
    <mergeCell ref="F11:G11"/>
    <mergeCell ref="F10:G10"/>
    <mergeCell ref="F9:G9"/>
    <mergeCell ref="F5:G5"/>
    <mergeCell ref="A4:C4"/>
    <mergeCell ref="E4:G4"/>
    <mergeCell ref="F6:G6"/>
    <mergeCell ref="F7:G7"/>
    <mergeCell ref="B11:C11"/>
    <mergeCell ref="F13:G13"/>
    <mergeCell ref="B5:C5"/>
  </mergeCells>
  <phoneticPr fontId="11" type="noConversion"/>
  <pageMargins left="0.7" right="0.7" top="0.75" bottom="0.75" header="0.3" footer="0.3"/>
  <pageSetup paperSize="9" orientation="portrait" r:id="rId1"/>
  <ignoredErrors>
    <ignoredError sqref="C20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18D43-12E8-4E5A-9475-DEE0A492D984}">
  <dimension ref="A2:B11"/>
  <sheetViews>
    <sheetView zoomScale="85" zoomScaleNormal="85" workbookViewId="0">
      <selection activeCell="A21" sqref="A21"/>
    </sheetView>
  </sheetViews>
  <sheetFormatPr defaultRowHeight="14.25" x14ac:dyDescent="0.45"/>
  <cols>
    <col min="1" max="1" width="103.46484375" bestFit="1" customWidth="1"/>
    <col min="2" max="2" width="24" bestFit="1" customWidth="1"/>
  </cols>
  <sheetData>
    <row r="2" spans="1:2" ht="14.65" thickBot="1" x14ac:dyDescent="0.5"/>
    <row r="3" spans="1:2" ht="23.25" x14ac:dyDescent="0.45">
      <c r="A3" s="123" t="s">
        <v>31</v>
      </c>
      <c r="B3" s="124"/>
    </row>
    <row r="4" spans="1:2" ht="21" x14ac:dyDescent="0.65">
      <c r="A4" s="26" t="s">
        <v>32</v>
      </c>
      <c r="B4" s="23">
        <v>0</v>
      </c>
    </row>
    <row r="5" spans="1:2" ht="21" x14ac:dyDescent="0.65">
      <c r="A5" s="26" t="s">
        <v>33</v>
      </c>
      <c r="B5" s="24">
        <v>0</v>
      </c>
    </row>
    <row r="6" spans="1:2" ht="21" x14ac:dyDescent="0.65">
      <c r="A6" s="26" t="s">
        <v>34</v>
      </c>
      <c r="B6" s="25">
        <f>B4-B5</f>
        <v>0</v>
      </c>
    </row>
    <row r="7" spans="1:2" ht="21" x14ac:dyDescent="0.65">
      <c r="A7" s="26" t="s">
        <v>35</v>
      </c>
      <c r="B7" s="32" t="e">
        <f>B6*'Calculatie dosering + ROI'!C16*'Calculatie dosering + ROI'!#REF!</f>
        <v>#REF!</v>
      </c>
    </row>
    <row r="8" spans="1:2" ht="21" x14ac:dyDescent="0.65">
      <c r="A8" s="27" t="s">
        <v>36</v>
      </c>
      <c r="B8" s="32" t="e">
        <f>B7-'Calculatie dosering + ROI'!#REF!</f>
        <v>#REF!</v>
      </c>
    </row>
    <row r="9" spans="1:2" ht="21" x14ac:dyDescent="0.65">
      <c r="A9" s="27" t="s">
        <v>37</v>
      </c>
      <c r="B9" s="31" t="e">
        <f>B8*'Calculatie dosering + ROI'!C17</f>
        <v>#REF!</v>
      </c>
    </row>
    <row r="10" spans="1:2" ht="21" x14ac:dyDescent="0.65">
      <c r="A10" s="28" t="s">
        <v>38</v>
      </c>
      <c r="B10" s="33" t="e">
        <f>'Calculatie dosering + ROI'!#REF!</f>
        <v>#REF!</v>
      </c>
    </row>
    <row r="11" spans="1:2" ht="21.4" thickBot="1" x14ac:dyDescent="0.7">
      <c r="A11" s="29" t="s">
        <v>39</v>
      </c>
      <c r="B11" s="30" t="e">
        <f>B9-B10</f>
        <v>#REF!</v>
      </c>
    </row>
  </sheetData>
  <mergeCells count="1">
    <mergeCell ref="A3:B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7bec1aa-07b5-42c8-90e1-10da222ae2a4">
      <Terms xmlns="http://schemas.microsoft.com/office/infopath/2007/PartnerControls"/>
    </lcf76f155ced4ddcb4097134ff3c332f>
    <TaxCatchAll xmlns="f12d0c2b-faa3-4081-a15c-53b38aecfaa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E608BC610DA71468001E47339D19C8C" ma:contentTypeVersion="17" ma:contentTypeDescription="Ein neues Dokument erstellen." ma:contentTypeScope="" ma:versionID="9e9b0ef091fec41e9c543677dfca276f">
  <xsd:schema xmlns:xsd="http://www.w3.org/2001/XMLSchema" xmlns:xs="http://www.w3.org/2001/XMLSchema" xmlns:p="http://schemas.microsoft.com/office/2006/metadata/properties" xmlns:ns2="17bec1aa-07b5-42c8-90e1-10da222ae2a4" xmlns:ns3="f12d0c2b-faa3-4081-a15c-53b38aecfaa0" targetNamespace="http://schemas.microsoft.com/office/2006/metadata/properties" ma:root="true" ma:fieldsID="b3df1b2621adc434d46d5626df00a30b" ns2:_="" ns3:_="">
    <xsd:import namespace="17bec1aa-07b5-42c8-90e1-10da222ae2a4"/>
    <xsd:import namespace="f12d0c2b-faa3-4081-a15c-53b38aecfaa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bec1aa-07b5-42c8-90e1-10da222ae2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markierungen" ma:readOnly="false" ma:fieldId="{5cf76f15-5ced-4ddc-b409-7134ff3c332f}" ma:taxonomyMulti="true" ma:sspId="4de9fd27-dcc2-4ee2-b942-ac502e575c6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2d0c2b-faa3-4081-a15c-53b38aecfaa0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de497d1b-df4f-40fe-ba53-817c7a90deb7}" ma:internalName="TaxCatchAll" ma:showField="CatchAllData" ma:web="f12d0c2b-faa3-4081-a15c-53b38aecfa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1C658B-630C-4EB9-99A7-B315F78CCDBA}">
  <ds:schemaRefs>
    <ds:schemaRef ds:uri="http://schemas.microsoft.com/office/2006/metadata/properties"/>
    <ds:schemaRef ds:uri="http://www.w3.org/2000/xmlns/"/>
    <ds:schemaRef ds:uri="17bec1aa-07b5-42c8-90e1-10da222ae2a4"/>
    <ds:schemaRef ds:uri="http://schemas.microsoft.com/office/infopath/2007/PartnerControls"/>
    <ds:schemaRef ds:uri="f12d0c2b-faa3-4081-a15c-53b38aecfaa0"/>
    <ds:schemaRef ds:uri="http://www.w3.org/2001/XMLSchema-instance"/>
  </ds:schemaRefs>
</ds:datastoreItem>
</file>

<file path=customXml/itemProps2.xml><?xml version="1.0" encoding="utf-8"?>
<ds:datastoreItem xmlns:ds="http://schemas.openxmlformats.org/officeDocument/2006/customXml" ds:itemID="{B09F1A1A-40A7-4940-88AE-B8C1E5E0B4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bec1aa-07b5-42c8-90e1-10da222ae2a4"/>
    <ds:schemaRef ds:uri="f12d0c2b-faa3-4081-a15c-53b38aecfa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8109BB5-F3C0-43F0-A76F-5B9AA9E54C3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Calculatie dosering + ROI</vt:lpstr>
      <vt:lpstr>Evaluatie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Schaminee,Wende</dc:creator>
  <cp:keywords/>
  <dc:description/>
  <cp:lastModifiedBy>Schram,Gatske</cp:lastModifiedBy>
  <cp:revision/>
  <dcterms:created xsi:type="dcterms:W3CDTF">2024-01-26T14:14:46Z</dcterms:created>
  <dcterms:modified xsi:type="dcterms:W3CDTF">2025-03-26T14:12:31Z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0x0101001E608BC610DA71468001E47339D19C8C</vt:lpwstr>
  </property>
</Properties>
</file>